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<sst xmlns="http://schemas.openxmlformats.org/spreadsheetml/2006/main" count="47" uniqueCount="31">
  <si>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Densité du verre</t>
  </si>
  <si>
    <t>Densité de l'eau</t>
  </si>
  <si>
    <t>cm</t>
  </si>
  <si>
    <t>kg/l</t>
  </si>
  <si>
    <t>Hauteur d'eau</t>
  </si>
  <si>
    <t>kg</t>
  </si>
  <si>
    <t>Poids</t>
  </si>
  <si>
    <t>Périmètre de l'aquarium</t>
  </si>
  <si>
    <t>Couple</t>
  </si>
  <si>
    <t>Charge additionnelle</t>
  </si>
  <si>
    <t>additionnelle</t>
  </si>
  <si>
    <t>kg cm</t>
  </si>
  <si>
    <t>Total</t>
  </si>
  <si>
    <t>eau</t>
  </si>
  <si>
    <t>paroi verticale</t>
  </si>
  <si>
    <t>Moment d'inertie</t>
  </si>
  <si>
    <t>Position centre de gravité</t>
  </si>
  <si>
    <t>Moment fléchissant</t>
  </si>
  <si>
    <t>kg/cm²</t>
  </si>
  <si>
    <r>
      <t>cm</t>
    </r>
    <r>
      <rPr>
        <vertAlign val="superscript"/>
        <sz val="12"/>
        <rFont val="Times New Roman"/>
        <family val="1"/>
      </rPr>
      <t>4</t>
    </r>
  </si>
  <si>
    <r>
      <t>cm</t>
    </r>
    <r>
      <rPr>
        <vertAlign val="superscript"/>
        <sz val="12"/>
        <rFont val="Times New Roman"/>
        <family val="1"/>
      </rPr>
      <t>3</t>
    </r>
  </si>
  <si>
    <t>Facteur de sécurité</t>
  </si>
  <si>
    <t>Porte à faux</t>
  </si>
  <si>
    <t xml:space="preserve">Pour une section
d'un cm de long de
la largeur débordante </t>
  </si>
  <si>
    <t>Contrainte totale</t>
  </si>
  <si>
    <t>Epaisseur vitre verticale</t>
  </si>
  <si>
    <t>Epaisseur vitre fond</t>
  </si>
  <si>
    <t>Hauteur de l'aquarium</t>
  </si>
  <si>
    <t>Contrainte de rupture</t>
  </si>
  <si>
    <t>Porte à faux max</t>
  </si>
  <si>
    <t>Charge additionnelle max</t>
  </si>
</sst>
</file>

<file path=xl/styles.xml><?xml version="1.0" encoding="utf-8"?>
<styleSheet xmlns="http://schemas.openxmlformats.org/spreadsheetml/2006/main">
  <numFmts count="22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4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174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74" fontId="1" fillId="0" borderId="14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2" borderId="20" xfId="0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left" vertical="center"/>
    </xf>
    <xf numFmtId="0" fontId="1" fillId="2" borderId="16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>
      <alignment horizontal="left" vertical="center"/>
    </xf>
    <xf numFmtId="177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23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174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2" fillId="0" borderId="32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49" xfId="0" applyNumberFormat="1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167" zoomScaleNormal="167" workbookViewId="0" topLeftCell="A1">
      <selection activeCell="A1" sqref="A1:A5"/>
    </sheetView>
  </sheetViews>
  <sheetFormatPr defaultColWidth="9.140625" defaultRowHeight="12.75"/>
  <cols>
    <col min="1" max="1" width="24.57421875" style="1" bestFit="1" customWidth="1"/>
    <col min="2" max="2" width="6.28125" style="1" bestFit="1" customWidth="1"/>
    <col min="3" max="3" width="7.00390625" style="1" bestFit="1" customWidth="1"/>
    <col min="4" max="4" width="20.57421875" style="1" customWidth="1"/>
    <col min="5" max="5" width="6.140625" style="1" customWidth="1"/>
    <col min="6" max="6" width="3.421875" style="1" customWidth="1"/>
    <col min="7" max="7" width="6.421875" style="1" customWidth="1"/>
    <col min="8" max="8" width="7.7109375" style="1" customWidth="1"/>
    <col min="9" max="16384" width="11.421875" style="1" customWidth="1"/>
  </cols>
  <sheetData>
    <row r="1" spans="1:8" ht="16.5" thickTop="1">
      <c r="A1" s="2" t="s">
        <v>4</v>
      </c>
      <c r="B1" s="25">
        <v>55</v>
      </c>
      <c r="C1" s="26" t="s">
        <v>2</v>
      </c>
      <c r="D1" s="45" t="s">
        <v>23</v>
      </c>
      <c r="E1" s="48" t="s">
        <v>6</v>
      </c>
      <c r="F1" s="49"/>
      <c r="G1" s="48" t="s">
        <v>8</v>
      </c>
      <c r="H1" s="54"/>
    </row>
    <row r="2" spans="1:8" ht="15.75">
      <c r="A2" s="3" t="s">
        <v>27</v>
      </c>
      <c r="B2" s="27">
        <v>60</v>
      </c>
      <c r="C2" s="28" t="s">
        <v>2</v>
      </c>
      <c r="D2" s="46"/>
      <c r="E2" s="50"/>
      <c r="F2" s="51"/>
      <c r="G2" s="50"/>
      <c r="H2" s="55"/>
    </row>
    <row r="3" spans="1:8" ht="15.75">
      <c r="A3" s="3" t="s">
        <v>22</v>
      </c>
      <c r="B3" s="27">
        <v>15</v>
      </c>
      <c r="C3" s="28" t="s">
        <v>2</v>
      </c>
      <c r="D3" s="47"/>
      <c r="E3" s="52"/>
      <c r="F3" s="53"/>
      <c r="G3" s="52"/>
      <c r="H3" s="56"/>
    </row>
    <row r="4" spans="1:8" ht="15.75">
      <c r="A4" s="3" t="s">
        <v>25</v>
      </c>
      <c r="B4" s="29">
        <v>1</v>
      </c>
      <c r="C4" s="28" t="s">
        <v>2</v>
      </c>
      <c r="D4" s="7" t="s">
        <v>13</v>
      </c>
      <c r="E4" s="9">
        <f>B1*B8*B3/1000</f>
        <v>0.8456249999999998</v>
      </c>
      <c r="F4" s="10" t="s">
        <v>5</v>
      </c>
      <c r="G4" s="13">
        <f>(E4*B3)/2</f>
        <v>6.342187499999999</v>
      </c>
      <c r="H4" s="14" t="s">
        <v>11</v>
      </c>
    </row>
    <row r="5" spans="1:8" ht="15.75">
      <c r="A5" s="3" t="s">
        <v>26</v>
      </c>
      <c r="B5" s="29">
        <v>1</v>
      </c>
      <c r="C5" s="28" t="s">
        <v>2</v>
      </c>
      <c r="D5" s="8" t="s">
        <v>14</v>
      </c>
      <c r="E5" s="11">
        <f>B4*B2*B9/1000</f>
        <v>0.14547413793103453</v>
      </c>
      <c r="F5" s="12" t="s">
        <v>5</v>
      </c>
      <c r="G5" s="15">
        <f>E5*B3</f>
        <v>2.182112068965518</v>
      </c>
      <c r="H5" s="16" t="s">
        <v>11</v>
      </c>
    </row>
    <row r="6" spans="1:8" ht="15.75">
      <c r="A6" s="3" t="s">
        <v>7</v>
      </c>
      <c r="B6" s="27">
        <f>2*120+2*60</f>
        <v>360</v>
      </c>
      <c r="C6" s="28" t="s">
        <v>2</v>
      </c>
      <c r="D6" s="32" t="s">
        <v>10</v>
      </c>
      <c r="E6" s="33">
        <f>B7/B6</f>
        <v>0.013888888888888888</v>
      </c>
      <c r="F6" s="34" t="s">
        <v>5</v>
      </c>
      <c r="G6" s="35">
        <f>E6*B3</f>
        <v>0.20833333333333331</v>
      </c>
      <c r="H6" s="36" t="s">
        <v>11</v>
      </c>
    </row>
    <row r="7" spans="1:8" ht="16.5" thickBot="1">
      <c r="A7" s="4" t="s">
        <v>9</v>
      </c>
      <c r="B7" s="30">
        <v>5</v>
      </c>
      <c r="C7" s="31" t="s">
        <v>5</v>
      </c>
      <c r="D7" s="57" t="s">
        <v>12</v>
      </c>
      <c r="E7" s="58"/>
      <c r="F7" s="58"/>
      <c r="G7" s="37">
        <f>SUM(G4:G6)</f>
        <v>8.732632902298851</v>
      </c>
      <c r="H7" s="38" t="s">
        <v>11</v>
      </c>
    </row>
    <row r="8" spans="1:8" ht="15.75">
      <c r="A8" s="5" t="s">
        <v>1</v>
      </c>
      <c r="B8" s="17">
        <v>1.025</v>
      </c>
      <c r="C8" s="18" t="s">
        <v>3</v>
      </c>
      <c r="D8" s="39" t="s">
        <v>24</v>
      </c>
      <c r="E8" s="40"/>
      <c r="F8" s="43"/>
      <c r="G8" s="41">
        <f>G7/B12</f>
        <v>52.39579741379311</v>
      </c>
      <c r="H8" s="44" t="s">
        <v>18</v>
      </c>
    </row>
    <row r="9" spans="1:8" ht="15.75">
      <c r="A9" s="3" t="s">
        <v>0</v>
      </c>
      <c r="B9" s="19">
        <v>2.4245689655172424</v>
      </c>
      <c r="C9" s="20" t="s">
        <v>3</v>
      </c>
      <c r="D9" s="61" t="s">
        <v>28</v>
      </c>
      <c r="E9" s="62"/>
      <c r="F9" s="63"/>
      <c r="G9" s="42">
        <v>600</v>
      </c>
      <c r="H9" s="16" t="s">
        <v>18</v>
      </c>
    </row>
    <row r="10" spans="1:8" ht="18.75" customHeight="1">
      <c r="A10" s="3" t="s">
        <v>15</v>
      </c>
      <c r="B10" s="21">
        <f>(B5^3)/12</f>
        <v>0.08333333333333333</v>
      </c>
      <c r="C10" s="22" t="s">
        <v>19</v>
      </c>
      <c r="D10" s="61" t="s">
        <v>21</v>
      </c>
      <c r="E10" s="62"/>
      <c r="F10" s="63"/>
      <c r="G10" s="64">
        <f>G9/G8</f>
        <v>11.451300096867138</v>
      </c>
      <c r="H10" s="65"/>
    </row>
    <row r="11" spans="1:8" ht="15.75">
      <c r="A11" s="3" t="s">
        <v>16</v>
      </c>
      <c r="B11" s="21">
        <f>B5/2</f>
        <v>0.5</v>
      </c>
      <c r="C11" s="22" t="s">
        <v>2</v>
      </c>
      <c r="D11" s="61" t="s">
        <v>29</v>
      </c>
      <c r="E11" s="62"/>
      <c r="F11" s="63"/>
      <c r="G11" s="67">
        <f>(-B2*B4*B9/1000-B7/B6+SQRT((B2*B4*B9/1000+B7/B6)^2+B1*B8*(B5^2)*G9/3000))/(B1*B8/1000)</f>
        <v>56.80254052911781</v>
      </c>
      <c r="H11" s="16" t="s">
        <v>2</v>
      </c>
    </row>
    <row r="12" spans="1:8" ht="19.5" thickBot="1">
      <c r="A12" s="6" t="s">
        <v>17</v>
      </c>
      <c r="B12" s="23">
        <f>B10/B11</f>
        <v>0.16666666666666666</v>
      </c>
      <c r="C12" s="24" t="s">
        <v>20</v>
      </c>
      <c r="D12" s="59" t="s">
        <v>30</v>
      </c>
      <c r="E12" s="60"/>
      <c r="F12" s="60"/>
      <c r="G12" s="68">
        <f>B6*((B5^2)*G9/6/B3-B1*B3*B8/2000-B2*B4*B9/1000)</f>
        <v>2195.416810344828</v>
      </c>
      <c r="H12" s="66" t="s">
        <v>5</v>
      </c>
    </row>
    <row r="13" ht="16.5" thickTop="1"/>
    <row r="19" ht="31.5" customHeight="1"/>
  </sheetData>
  <sheetProtection sheet="1" objects="1" scenarios="1"/>
  <mergeCells count="9">
    <mergeCell ref="D7:F7"/>
    <mergeCell ref="D12:F12"/>
    <mergeCell ref="D9:F9"/>
    <mergeCell ref="G10:H10"/>
    <mergeCell ref="D10:F10"/>
    <mergeCell ref="D11:F11"/>
    <mergeCell ref="D1:D3"/>
    <mergeCell ref="E1:F3"/>
    <mergeCell ref="G1:H3"/>
  </mergeCells>
  <dataValidations count="4">
    <dataValidation allowBlank="1" showInputMessage="1" showErrorMessage="1" prompt="Partie du bac débordant du support." sqref="B3"/>
    <dataValidation allowBlank="1" showInputMessage="1" showErrorMessage="1" prompt="En centimètres !" sqref="B4:B5"/>
    <dataValidation allowBlank="1" showInputMessage="1" showErrorMessage="1" prompt="2 fois la longeur + 2 fois la largeur en centimètres." sqref="B6"/>
    <dataValidation allowBlank="1" showInputMessage="1" showErrorMessage="1" prompt="Total du poids supplémentaire : renforts, bandeau, vitre de couverture éventuelle, ..." sqref="B7"/>
  </dataValidations>
  <printOptions/>
  <pageMargins left="0.75" right="0.75" top="1" bottom="1" header="0.4921259845" footer="0.4921259845"/>
  <pageSetup horizontalDpi="300" verticalDpi="3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lienard</dc:creator>
  <cp:keywords/>
  <dc:description/>
  <cp:lastModifiedBy>Vanclaire</cp:lastModifiedBy>
  <dcterms:created xsi:type="dcterms:W3CDTF">2003-08-30T15:42:29Z</dcterms:created>
  <dcterms:modified xsi:type="dcterms:W3CDTF">2003-09-01T05:25:12Z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